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Таблица 1" sheetId="1" r:id="rId1"/>
    <sheet name="Таблица 2" sheetId="2" r:id="rId2"/>
  </sheets>
  <externalReferences>
    <externalReference r:id="rId3"/>
  </externalReferences>
  <definedNames>
    <definedName name="_xlnm.Print_Titles" localSheetId="0">'Таблица 1'!$7:$9</definedName>
    <definedName name="_xlnm.Print_Titles" localSheetId="1">'Таблица 2'!$6:$9</definedName>
    <definedName name="_xlnm.Print_Area" localSheetId="0">'Таблица 1'!$A$1:$L$28</definedName>
    <definedName name="_xlnm.Print_Area" localSheetId="1">'Таблица 2'!$A$1:$Q$52</definedName>
  </definedNames>
  <calcPr calcId="144525"/>
</workbook>
</file>

<file path=xl/calcChain.xml><?xml version="1.0" encoding="utf-8"?>
<calcChain xmlns="http://schemas.openxmlformats.org/spreadsheetml/2006/main">
  <c r="G26" i="1" l="1"/>
  <c r="H26" i="1" l="1"/>
  <c r="I26" i="1"/>
  <c r="J26" i="1"/>
  <c r="H11" i="1"/>
  <c r="I11" i="1"/>
  <c r="J11" i="1"/>
  <c r="K11" i="1"/>
  <c r="H35" i="2" l="1"/>
  <c r="G13" i="2"/>
  <c r="H33" i="2" l="1"/>
  <c r="I37" i="2"/>
  <c r="J37" i="2"/>
  <c r="K37" i="2"/>
  <c r="L37" i="2"/>
  <c r="M37" i="2"/>
  <c r="N37" i="2"/>
  <c r="I36" i="2"/>
  <c r="J36" i="2"/>
  <c r="K36" i="2"/>
  <c r="L36" i="2"/>
  <c r="M36" i="2"/>
  <c r="N36" i="2"/>
  <c r="I35" i="2"/>
  <c r="J35" i="2"/>
  <c r="G35" i="2" s="1"/>
  <c r="K35" i="2"/>
  <c r="L35" i="2"/>
  <c r="M35" i="2"/>
  <c r="N35" i="2"/>
  <c r="I34" i="2"/>
  <c r="J34" i="2"/>
  <c r="K34" i="2"/>
  <c r="L34" i="2"/>
  <c r="M34" i="2"/>
  <c r="N34" i="2"/>
  <c r="I33" i="2"/>
  <c r="J33" i="2"/>
  <c r="K33" i="2"/>
  <c r="L33" i="2"/>
  <c r="M33" i="2"/>
  <c r="N33" i="2"/>
  <c r="H37" i="2"/>
  <c r="H36" i="2"/>
  <c r="H34" i="2"/>
  <c r="G29" i="2"/>
  <c r="G28" i="2"/>
  <c r="G27" i="2"/>
  <c r="F29" i="2"/>
  <c r="F28" i="2"/>
  <c r="F27" i="2"/>
  <c r="G12" i="2"/>
  <c r="G14" i="2"/>
  <c r="G15" i="2"/>
  <c r="G16" i="2"/>
  <c r="G17" i="2"/>
  <c r="G18" i="2"/>
  <c r="G19" i="2"/>
  <c r="G20" i="2"/>
  <c r="G21" i="2"/>
  <c r="G22" i="2"/>
  <c r="G23" i="2"/>
  <c r="G24" i="2"/>
  <c r="G25" i="2"/>
  <c r="F12" i="2"/>
  <c r="F13" i="2"/>
  <c r="E13" i="2" s="1"/>
  <c r="F14" i="2"/>
  <c r="F15" i="2"/>
  <c r="F16" i="2"/>
  <c r="F17" i="2"/>
  <c r="F18" i="2"/>
  <c r="F19" i="2"/>
  <c r="F20" i="2"/>
  <c r="F21" i="2"/>
  <c r="F22" i="2"/>
  <c r="F23" i="2"/>
  <c r="F24" i="2"/>
  <c r="F25" i="2"/>
  <c r="F11" i="2"/>
  <c r="G11" i="2"/>
  <c r="E28" i="2" l="1"/>
  <c r="E24" i="2"/>
  <c r="E20" i="2"/>
  <c r="E16" i="2"/>
  <c r="N32" i="2"/>
  <c r="M32" i="2"/>
  <c r="G34" i="2"/>
  <c r="E19" i="2"/>
  <c r="E15" i="2"/>
  <c r="E12" i="2"/>
  <c r="E23" i="2"/>
  <c r="J32" i="2"/>
  <c r="E25" i="2"/>
  <c r="E21" i="2"/>
  <c r="E17" i="2"/>
  <c r="K32" i="2"/>
  <c r="E29" i="2"/>
  <c r="I32" i="2"/>
  <c r="F34" i="2"/>
  <c r="E34" i="2" s="1"/>
  <c r="E11" i="2"/>
  <c r="E22" i="2"/>
  <c r="E18" i="2"/>
  <c r="E14" i="2"/>
  <c r="L32" i="2"/>
  <c r="H32" i="2"/>
  <c r="E27" i="2"/>
  <c r="G37" i="2"/>
  <c r="F37" i="2" s="1"/>
  <c r="E37" i="2" s="1"/>
  <c r="F32" i="2" l="1"/>
  <c r="G32" i="2"/>
  <c r="F35" i="2"/>
  <c r="E35" i="2" s="1"/>
  <c r="E32" i="2" l="1"/>
  <c r="G36" i="2"/>
  <c r="E36" i="2" s="1"/>
  <c r="G33" i="2"/>
  <c r="F33" i="2"/>
  <c r="E33" i="2" l="1"/>
  <c r="L26" i="1"/>
</calcChain>
</file>

<file path=xl/sharedStrings.xml><?xml version="1.0" encoding="utf-8"?>
<sst xmlns="http://schemas.openxmlformats.org/spreadsheetml/2006/main" count="128" uniqueCount="86">
  <si>
    <t>№ п/п</t>
  </si>
  <si>
    <t>Наименование показателей результатов</t>
  </si>
  <si>
    <t>Значение показателя по годам</t>
  </si>
  <si>
    <t>ед. измерения</t>
  </si>
  <si>
    <t xml:space="preserve">Показатели  непосредственных   результатов                 </t>
  </si>
  <si>
    <t>%</t>
  </si>
  <si>
    <t>Источники финансирования</t>
  </si>
  <si>
    <t>всего</t>
  </si>
  <si>
    <t>в том числе</t>
  </si>
  <si>
    <t>2014 г.</t>
  </si>
  <si>
    <t>2015 г.</t>
  </si>
  <si>
    <t>2016 г.</t>
  </si>
  <si>
    <t>2014-2016 гг.</t>
  </si>
  <si>
    <t>2017 г.</t>
  </si>
  <si>
    <t>2018 г.</t>
  </si>
  <si>
    <t>2019 г.</t>
  </si>
  <si>
    <t>2020 г.</t>
  </si>
  <si>
    <t>2017-2020 гг.</t>
  </si>
  <si>
    <t>№     п/п</t>
  </si>
  <si>
    <t>федеральный бюджет</t>
  </si>
  <si>
    <t>бюджет автономного округа</t>
  </si>
  <si>
    <t>местный бюджет</t>
  </si>
  <si>
    <t>программма "Сотрудничество"</t>
  </si>
  <si>
    <t>внебюджетный источники</t>
  </si>
  <si>
    <t>ЦЕЛЕВЫЕ ПОКАЗАТЕЛИ МУНИЦИПАЛЬНОЙ  ПРОГРАММЫ «УПРАВЛЕНИЕ И РАСПОРЯЖЕНИЕ ИМУЩЕСТВОМ, НАХОДЯЩИМСЯ В СОБСТВЕНННОСТИ  ГОРОДА ПОКАЧИ И ЗЕМЕЛЬНЫМИ УЧАСТКАМИ, ГОСУДАРСТВЕННАЯ СОБСТВЕННОСТЬ НА КОТОРЫЕ НЕ РАЗГРАНИЧЕНА НА 2014 - 2020 ГОДЫ»"</t>
  </si>
  <si>
    <t>4.</t>
  </si>
  <si>
    <t>5.</t>
  </si>
  <si>
    <t>6.</t>
  </si>
  <si>
    <t>14</t>
  </si>
  <si>
    <t>Комитет по управлению муниципальным имуществом администрации города Покачи</t>
  </si>
  <si>
    <t>Итого по муниципальной программе «Управление и распоряжение имуществом, находящимся в собственности города Покачи  и земельными участками, государственная собственность на которые не разграничена  на 2014-2020 годы»"</t>
  </si>
  <si>
    <t>Исполнитель</t>
  </si>
  <si>
    <t>Финансовое обеспечение (рублей)</t>
  </si>
  <si>
    <t>3.</t>
  </si>
  <si>
    <t>Базовый показатель на начало реализации муниципальной программы</t>
  </si>
  <si>
    <t>Целевое значение показателя на момент окончания действия муниципальной программы</t>
  </si>
  <si>
    <t>1.1.</t>
  </si>
  <si>
    <t>1.2.</t>
  </si>
  <si>
    <r>
      <t xml:space="preserve">Поступившие в бюджет администрируемые Комитетом доходы от управления и распоряжения имуществом, за исключением средств от приватизации муниципального имущества </t>
    </r>
    <r>
      <rPr>
        <b/>
        <i/>
        <sz val="10"/>
        <rFont val="Times New Roman"/>
        <family val="1"/>
        <charset val="204"/>
      </rPr>
      <t>(Ад)</t>
    </r>
  </si>
  <si>
    <r>
      <t xml:space="preserve">Плановый показатель по администрируемым доходам Комитета от управления и распоряжения имуществом, за исключением средств от приватизации муниципального имущества </t>
    </r>
    <r>
      <rPr>
        <b/>
        <i/>
        <sz val="10"/>
        <rFont val="Times New Roman"/>
        <family val="1"/>
        <charset val="204"/>
      </rPr>
      <t>(Пд)</t>
    </r>
  </si>
  <si>
    <r>
      <t xml:space="preserve">Исполнение плана по поступлению в бюджет города Покачи администрируемых Комитетом доходов от аренды земельных участков 
</t>
    </r>
    <r>
      <rPr>
        <b/>
        <sz val="10"/>
        <rFont val="Times New Roman"/>
        <family val="1"/>
        <charset val="204"/>
      </rPr>
      <t>(Ипда=(Ада/Пда)*100)</t>
    </r>
    <r>
      <rPr>
        <sz val="10"/>
        <rFont val="Times New Roman"/>
        <family val="1"/>
        <charset val="204"/>
      </rPr>
      <t xml:space="preserve">
</t>
    </r>
  </si>
  <si>
    <r>
      <t xml:space="preserve">Плановый показатель по администрируемым доходам Комитета от аренды земельных участков </t>
    </r>
    <r>
      <rPr>
        <b/>
        <i/>
        <sz val="10"/>
        <rFont val="Times New Roman"/>
        <family val="1"/>
        <charset val="204"/>
      </rPr>
      <t>(Пда)</t>
    </r>
  </si>
  <si>
    <r>
      <t xml:space="preserve">Поступившие в бюджет администрируемые Комитетом доходы от аренды земельных участков </t>
    </r>
    <r>
      <rPr>
        <b/>
        <i/>
        <sz val="10"/>
        <rFont val="Times New Roman"/>
        <family val="1"/>
        <charset val="204"/>
      </rPr>
      <t>(Ада)</t>
    </r>
  </si>
  <si>
    <r>
      <t xml:space="preserve">Исполнение плана по поступлению в бюджет города Покачи администрируемых Комитетом доходов от продажи земельных участков 
</t>
    </r>
    <r>
      <rPr>
        <b/>
        <sz val="10"/>
        <rFont val="Times New Roman"/>
        <family val="1"/>
        <charset val="204"/>
      </rPr>
      <t>(Ипда=(Адпз/Пдпз)*100)</t>
    </r>
  </si>
  <si>
    <r>
      <t xml:space="preserve">Поступившие в бюджет администрируемые Комитетом доходы от продажы земельных участков </t>
    </r>
    <r>
      <rPr>
        <b/>
        <i/>
        <sz val="10"/>
        <rFont val="Times New Roman"/>
        <family val="1"/>
        <charset val="204"/>
      </rPr>
      <t>(Адпз)</t>
    </r>
  </si>
  <si>
    <r>
      <t xml:space="preserve">Плановый показатель по администрируемым доходам Комитета от продажы земельных участков </t>
    </r>
    <r>
      <rPr>
        <b/>
        <i/>
        <sz val="10"/>
        <rFont val="Times New Roman"/>
        <family val="1"/>
        <charset val="204"/>
      </rPr>
      <t>(Пдпз)</t>
    </r>
  </si>
  <si>
    <r>
      <t xml:space="preserve">Исполнение плана по поступлению в бюджет города Покачи средств  от приватизации  муниципального имущества
</t>
    </r>
    <r>
      <rPr>
        <b/>
        <sz val="10"/>
        <rFont val="Times New Roman"/>
        <family val="1"/>
        <charset val="204"/>
      </rPr>
      <t>(Ипда=(Адпи/Пдпи)*100)</t>
    </r>
  </si>
  <si>
    <r>
      <t xml:space="preserve">Поступившие в бюджет средства от приватизации муниципального имущества  администрируемые Комитетом, в том числе средства от   от продажы акций и иных форм участия в капитале, находящихся в муниципальной собственности города Покачи </t>
    </r>
    <r>
      <rPr>
        <b/>
        <i/>
        <sz val="10"/>
        <rFont val="Times New Roman"/>
        <family val="1"/>
        <charset val="204"/>
      </rPr>
      <t>(Адпи)</t>
    </r>
  </si>
  <si>
    <r>
      <t xml:space="preserve">Плановый показатель по доходам от приватизации муниципального имущества, в том числе от продажи акций </t>
    </r>
    <r>
      <rPr>
        <b/>
        <i/>
        <sz val="10"/>
        <rFont val="Times New Roman"/>
        <family val="1"/>
        <charset val="204"/>
      </rPr>
      <t>(Пдпи)</t>
    </r>
  </si>
  <si>
    <t>2.1.</t>
  </si>
  <si>
    <t>2.2.</t>
  </si>
  <si>
    <t>3.1.</t>
  </si>
  <si>
    <t>3.2.</t>
  </si>
  <si>
    <t>4.1.</t>
  </si>
  <si>
    <t>4.2.</t>
  </si>
  <si>
    <t>5.1.</t>
  </si>
  <si>
    <t>5.2.</t>
  </si>
  <si>
    <t>6.1.</t>
  </si>
  <si>
    <t>6.2.</t>
  </si>
  <si>
    <t>объект</t>
  </si>
  <si>
    <t>102</t>
  </si>
  <si>
    <t>728</t>
  </si>
  <si>
    <t>тыс.руб</t>
  </si>
  <si>
    <t>Приложение  1</t>
  </si>
  <si>
    <t>1.3.</t>
  </si>
  <si>
    <t>всего по программе</t>
  </si>
  <si>
    <t xml:space="preserve">Подпрограмма: 1 "«Повышение эффективности управления и распоряжения имуществом, находящимся в собственности города Покачи и земельными участками, государственная собственность на которые не разграничена»    </t>
  </si>
  <si>
    <t xml:space="preserve">Основное мероприятие 
(связь мероприятий с целевыми показателями программы)
</t>
  </si>
  <si>
    <t xml:space="preserve">Подпрограмма 2:  «Обеспечение деятельности комитета по управлению муниципальным имуществом администрации города Покачи»                                                                                                                                                                                           </t>
  </si>
  <si>
    <t>Управление объектами муниципального имущества и земельныи участками, государственная собственность на которые не разграничена.              (п.п.1.1.,1.2.,2.1.,2.2.,3.1.,3.2.,4.1.,4.2.,5.1.,5.2.,6.1.,6.2. приложения 1 к программе)</t>
  </si>
  <si>
    <t>Содержание муниципального имущества ((п.п.1.1.,1.2.,2.1.,2.2.,3.1.,3.2,4.1.,4.2.,5.1.,5.2.,6.1.,6.2. приложения 1 к программе)</t>
  </si>
  <si>
    <t>Обеспечение деятельности комитета по управлению муниципальным имуществом администрации города Покачи (п.п.1.1.,1.2.,2.1.,2.2.,3.1.,3.2.,4.1.,4.2.,5.1.,5.2.,6.1.,6.2. приложения 1 к программе)</t>
  </si>
  <si>
    <t>Вазмещение части расходов за найм жилых помещений                  (п.п.1.1.,1.2.приложения 1 к программе)</t>
  </si>
  <si>
    <r>
      <t xml:space="preserve">Снижение удельного веса незакрепленного недвижимого имущества  в общем количестве  недвижимого имущества города Покачи
</t>
    </r>
    <r>
      <rPr>
        <b/>
        <sz val="10"/>
        <rFont val="Times New Roman"/>
        <family val="1"/>
        <charset val="204"/>
      </rPr>
      <t>(Уни=(Фни/Ни)*100)</t>
    </r>
  </si>
  <si>
    <r>
      <t xml:space="preserve">Общее количество недвижимого имущества (за исключением земельных участков) </t>
    </r>
    <r>
      <rPr>
        <b/>
        <i/>
        <sz val="10"/>
        <rFont val="Times New Roman"/>
        <family val="1"/>
        <charset val="204"/>
      </rPr>
      <t>(Ни)</t>
    </r>
  </si>
  <si>
    <r>
      <t xml:space="preserve">Исполнение плана по поступлению в бюджет города Покачи администрируемых Комитетом доходов от управления  и распоряжения имуществом, за исключением доходов  от приватизации
</t>
    </r>
    <r>
      <rPr>
        <b/>
        <sz val="10"/>
        <rFont val="Times New Roman"/>
        <family val="1"/>
        <charset val="204"/>
      </rPr>
      <t>(Ипд=(Ад/Пд)*100)</t>
    </r>
  </si>
  <si>
    <r>
      <t xml:space="preserve">Увеличение доли бесхозяйных объектов недвижимого имущества, на которые зарегистрировано право собственности  города Покачи в общем объеме бесхозяйных объектов, подлежащих государственной регистрации
</t>
    </r>
    <r>
      <rPr>
        <b/>
        <sz val="10"/>
        <rFont val="Times New Roman"/>
        <family val="1"/>
        <charset val="204"/>
      </rPr>
      <t>(Дон=(Фкн/Кон)*100)</t>
    </r>
  </si>
  <si>
    <r>
      <t>Фактическое количество бесхозяйных объектов недвижимого имуществамуниципального образования, на которые зарегистрировано право собственности за отчетный период(</t>
    </r>
    <r>
      <rPr>
        <b/>
        <i/>
        <sz val="10"/>
        <rFont val="Times New Roman"/>
        <family val="1"/>
        <charset val="204"/>
      </rPr>
      <t>Фкн)</t>
    </r>
  </si>
  <si>
    <r>
      <t xml:space="preserve">Количество бесхозяйных объектов недвижимого имущества, подлежащих регистрации </t>
    </r>
    <r>
      <rPr>
        <b/>
        <i/>
        <sz val="10"/>
        <rFont val="Times New Roman"/>
        <family val="1"/>
        <charset val="204"/>
      </rPr>
      <t>(Кон)</t>
    </r>
  </si>
  <si>
    <r>
      <t>Фактическое количество незакрепленного недвижимого имущества (за исключением земельных участков) (</t>
    </r>
    <r>
      <rPr>
        <b/>
        <i/>
        <sz val="10"/>
        <rFont val="Times New Roman"/>
        <family val="1"/>
        <charset val="204"/>
      </rPr>
      <t>Фни)</t>
    </r>
  </si>
  <si>
    <t xml:space="preserve">к постановлению </t>
  </si>
  <si>
    <t xml:space="preserve">администрации города Покачи </t>
  </si>
  <si>
    <t>администрации городва Покачи</t>
  </si>
  <si>
    <t>Приложение   2</t>
  </si>
  <si>
    <t>Основные мероприятия муниципальной программы                                                                                   от __01.02.2017____________________№___77_______</t>
  </si>
  <si>
    <t>от___01.02.2017___________№__77_____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</si>
</sst>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3" borderId="2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wrapText="1"/>
    </xf>
    <xf numFmtId="4" fontId="1" fillId="3" borderId="1" xfId="0" applyNumberFormat="1" applyFont="1" applyFill="1" applyBorder="1" applyAlignment="1">
      <alignment wrapText="1"/>
    </xf>
    <xf numFmtId="0" fontId="1" fillId="3" borderId="1" xfId="0" applyFont="1" applyFill="1" applyBorder="1"/>
    <xf numFmtId="4" fontId="1" fillId="0" borderId="0" xfId="0" applyNumberFormat="1" applyFont="1"/>
    <xf numFmtId="0" fontId="1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wrapText="1"/>
    </xf>
    <xf numFmtId="4" fontId="9" fillId="3" borderId="1" xfId="0" applyNumberFormat="1" applyFont="1" applyFill="1" applyBorder="1" applyAlignment="1">
      <alignment wrapText="1"/>
    </xf>
    <xf numFmtId="2" fontId="1" fillId="0" borderId="0" xfId="0" applyNumberFormat="1" applyFont="1"/>
    <xf numFmtId="4" fontId="8" fillId="3" borderId="1" xfId="0" applyNumberFormat="1" applyFont="1" applyFill="1" applyBorder="1"/>
    <xf numFmtId="4" fontId="9" fillId="3" borderId="1" xfId="0" applyNumberFormat="1" applyFont="1" applyFill="1" applyBorder="1"/>
    <xf numFmtId="4" fontId="9" fillId="0" borderId="1" xfId="0" applyNumberFormat="1" applyFont="1" applyBorder="1"/>
    <xf numFmtId="4" fontId="8" fillId="0" borderId="1" xfId="0" applyNumberFormat="1" applyFont="1" applyBorder="1"/>
    <xf numFmtId="3" fontId="2" fillId="3" borderId="1" xfId="0" applyNumberFormat="1" applyFont="1" applyFill="1" applyBorder="1" applyAlignment="1">
      <alignment horizontal="center" vertical="center"/>
    </xf>
    <xf numFmtId="4" fontId="2" fillId="3" borderId="2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right"/>
    </xf>
    <xf numFmtId="0" fontId="10" fillId="0" borderId="0" xfId="0" applyFont="1" applyBorder="1"/>
    <xf numFmtId="0" fontId="10" fillId="0" borderId="0" xfId="0" applyFont="1" applyAlignment="1">
      <alignment vertical="center"/>
    </xf>
    <xf numFmtId="0" fontId="13" fillId="0" borderId="0" xfId="0" applyFont="1"/>
    <xf numFmtId="0" fontId="3" fillId="2" borderId="0" xfId="0" applyFont="1" applyFill="1" applyBorder="1" applyAlignment="1">
      <alignment vertical="top" wrapText="1"/>
    </xf>
    <xf numFmtId="0" fontId="14" fillId="0" borderId="0" xfId="0" applyFont="1"/>
    <xf numFmtId="4" fontId="2" fillId="3" borderId="1" xfId="0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7" fillId="3" borderId="6" xfId="0" applyFont="1" applyFill="1" applyBorder="1" applyAlignment="1">
      <alignment horizontal="center" wrapText="1"/>
    </xf>
    <xf numFmtId="0" fontId="7" fillId="3" borderId="7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" fillId="3" borderId="3" xfId="0" applyFont="1" applyFill="1" applyBorder="1" applyAlignment="1">
      <alignment horizontal="center" wrapText="1"/>
    </xf>
    <xf numFmtId="0" fontId="0" fillId="0" borderId="4" xfId="0" applyFont="1" applyBorder="1" applyAlignment="1">
      <alignment horizontal="center" wrapText="1"/>
    </xf>
    <xf numFmtId="0" fontId="0" fillId="0" borderId="5" xfId="0" applyFont="1" applyBorder="1" applyAlignment="1">
      <alignment horizontal="center" wrapText="1"/>
    </xf>
    <xf numFmtId="0" fontId="1" fillId="3" borderId="3" xfId="0" applyFont="1" applyFill="1" applyBorder="1" applyAlignment="1">
      <alignment wrapText="1"/>
    </xf>
    <xf numFmtId="0" fontId="0" fillId="0" borderId="4" xfId="0" applyFont="1" applyBorder="1" applyAlignment="1">
      <alignment wrapText="1"/>
    </xf>
    <xf numFmtId="0" fontId="0" fillId="0" borderId="5" xfId="0" applyFont="1" applyBorder="1" applyAlignment="1">
      <alignment wrapText="1"/>
    </xf>
    <xf numFmtId="0" fontId="0" fillId="0" borderId="3" xfId="0" applyFont="1" applyBorder="1" applyAlignment="1">
      <alignment horizontal="center" wrapText="1"/>
    </xf>
    <xf numFmtId="0" fontId="7" fillId="3" borderId="7" xfId="0" applyFont="1" applyFill="1" applyBorder="1" applyAlignment="1">
      <alignment wrapText="1"/>
    </xf>
    <xf numFmtId="0" fontId="7" fillId="3" borderId="2" xfId="0" applyFont="1" applyFill="1" applyBorder="1" applyAlignment="1">
      <alignment wrapText="1"/>
    </xf>
    <xf numFmtId="0" fontId="7" fillId="0" borderId="0" xfId="0" applyFont="1" applyAlignment="1">
      <alignment horizontal="right"/>
    </xf>
    <xf numFmtId="0" fontId="1" fillId="3" borderId="1" xfId="0" applyFont="1" applyFill="1" applyBorder="1" applyAlignment="1">
      <alignment horizontal="center" vertical="center" wrapText="1" shrinkToFi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EFF4E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40;.&#1054;.%20&#1047;&#1072;&#1093;&#1072;&#1088;&#1086;&#1074;&#1072;\&#1054;&#1090;&#1076;&#1077;&#1083;%20&#1087;&#1083;&#1072;&#1085;&#1080;&#1088;&#1086;&#1074;&#1072;&#1085;&#1080;&#1103;%20&#1080;%20&#1075;&#1086;&#1089;&#1079;&#1072;&#1082;&#1072;&#1079;\&#1055;&#1088;&#1086;&#1075;&#1088;&#1072;&#1084;&#1084;&#1072;%20(&#1089;%20&#1091;&#1095;&#1077;&#1090;&#1086;&#1084;%20&#1087;&#1088;&#1077;&#1076;&#1083;&#1086;&#1078;&#1077;&#1085;&#1080;&#1081;%20&#1044;&#1069;&#1056;%20)\2.%20&#1054;&#1073;&#1086;&#1089;&#1085;&#1086;&#1074;&#1072;&#1085;&#1080;&#1077;%20&#1087;&#1086;&#1082;&#1072;&#1079;&#1072;&#1090;&#1077;&#1083;&#1077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оказатель 1"/>
      <sheetName val="показатель 2"/>
      <sheetName val="показатель 3"/>
      <sheetName val="показатель 4"/>
      <sheetName val="показатель 5"/>
      <sheetName val="показатель 6"/>
      <sheetName val="показатель 7"/>
      <sheetName val="показатель 8"/>
      <sheetName val="показатель 9"/>
      <sheetName val="показатель 10"/>
      <sheetName val="конечные (ожидаемые) результаты"/>
    </sheetNames>
    <sheetDataSet>
      <sheetData sheetId="0" refreshError="1">
        <row r="10">
          <cell r="C10">
            <v>55</v>
          </cell>
          <cell r="T10">
            <v>100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8"/>
  <sheetViews>
    <sheetView tabSelected="1" view="pageBreakPreview" topLeftCell="A22" zoomScaleSheetLayoutView="100" workbookViewId="0">
      <selection activeCell="L13" sqref="L13"/>
    </sheetView>
  </sheetViews>
  <sheetFormatPr defaultRowHeight="15" x14ac:dyDescent="0.25"/>
  <cols>
    <col min="1" max="1" width="7" style="28" customWidth="1"/>
    <col min="2" max="2" width="42.7109375" style="28" customWidth="1"/>
    <col min="3" max="3" width="10.5703125" style="28" customWidth="1"/>
    <col min="4" max="4" width="20.28515625" style="28" customWidth="1"/>
    <col min="5" max="5" width="12.85546875" style="28" customWidth="1"/>
    <col min="6" max="6" width="12.5703125" style="28" customWidth="1"/>
    <col min="7" max="8" width="12" style="28" customWidth="1"/>
    <col min="9" max="9" width="13" style="28" customWidth="1"/>
    <col min="10" max="10" width="12.7109375" style="28" customWidth="1"/>
    <col min="11" max="11" width="12.42578125" style="28" customWidth="1"/>
    <col min="12" max="12" width="26.42578125" style="28" customWidth="1"/>
    <col min="13" max="16384" width="9.140625" style="28"/>
  </cols>
  <sheetData>
    <row r="2" spans="1:13" x14ac:dyDescent="0.25">
      <c r="K2" s="29" t="s">
        <v>63</v>
      </c>
      <c r="L2" s="29"/>
    </row>
    <row r="3" spans="1:13" x14ac:dyDescent="0.25">
      <c r="K3" s="29" t="s">
        <v>80</v>
      </c>
      <c r="L3" s="29"/>
    </row>
    <row r="4" spans="1:13" x14ac:dyDescent="0.25">
      <c r="K4" s="29" t="s">
        <v>82</v>
      </c>
      <c r="L4" s="29"/>
    </row>
    <row r="5" spans="1:13" ht="15" customHeight="1" x14ac:dyDescent="0.3">
      <c r="K5" s="29" t="s">
        <v>85</v>
      </c>
      <c r="L5" s="30"/>
    </row>
    <row r="6" spans="1:13" s="31" customFormat="1" ht="53.25" customHeight="1" x14ac:dyDescent="0.25">
      <c r="A6" s="37" t="s">
        <v>24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</row>
    <row r="7" spans="1:13" s="32" customFormat="1" ht="29.25" customHeight="1" x14ac:dyDescent="0.25">
      <c r="A7" s="40" t="s">
        <v>0</v>
      </c>
      <c r="B7" s="38" t="s">
        <v>1</v>
      </c>
      <c r="C7" s="38" t="s">
        <v>3</v>
      </c>
      <c r="D7" s="38" t="s">
        <v>34</v>
      </c>
      <c r="E7" s="38" t="s">
        <v>2</v>
      </c>
      <c r="F7" s="38"/>
      <c r="G7" s="38"/>
      <c r="H7" s="38"/>
      <c r="I7" s="38"/>
      <c r="J7" s="38"/>
      <c r="K7" s="38"/>
      <c r="L7" s="38" t="s">
        <v>35</v>
      </c>
    </row>
    <row r="8" spans="1:13" s="32" customFormat="1" ht="33.75" customHeight="1" x14ac:dyDescent="0.25">
      <c r="A8" s="40"/>
      <c r="B8" s="38"/>
      <c r="C8" s="38"/>
      <c r="D8" s="38"/>
      <c r="E8" s="27">
        <v>2014</v>
      </c>
      <c r="F8" s="27">
        <v>2015</v>
      </c>
      <c r="G8" s="27">
        <v>2016</v>
      </c>
      <c r="H8" s="27">
        <v>2017</v>
      </c>
      <c r="I8" s="27">
        <v>2018</v>
      </c>
      <c r="J8" s="27">
        <v>2019</v>
      </c>
      <c r="K8" s="27">
        <v>2020</v>
      </c>
      <c r="L8" s="38"/>
    </row>
    <row r="9" spans="1:13" s="33" customFormat="1" ht="11.25" x14ac:dyDescent="0.2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</row>
    <row r="10" spans="1:13" s="35" customFormat="1" ht="18" customHeight="1" x14ac:dyDescent="0.2">
      <c r="A10" s="39" t="s">
        <v>4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4"/>
    </row>
    <row r="11" spans="1:13" ht="56.25" customHeight="1" x14ac:dyDescent="0.25">
      <c r="A11" s="27">
        <v>1</v>
      </c>
      <c r="B11" s="26" t="s">
        <v>73</v>
      </c>
      <c r="C11" s="27" t="s">
        <v>5</v>
      </c>
      <c r="D11" s="5" t="s">
        <v>28</v>
      </c>
      <c r="E11" s="5">
        <v>6</v>
      </c>
      <c r="F11" s="5">
        <v>31.7</v>
      </c>
      <c r="G11" s="36">
        <v>22</v>
      </c>
      <c r="H11" s="36">
        <f t="shared" ref="H11:K11" si="0">H12/H13*100</f>
        <v>5.5555555555555554</v>
      </c>
      <c r="I11" s="36">
        <f t="shared" si="0"/>
        <v>5.5555555555555554</v>
      </c>
      <c r="J11" s="36">
        <f t="shared" si="0"/>
        <v>5.5555555555555554</v>
      </c>
      <c r="K11" s="36">
        <f t="shared" si="0"/>
        <v>5.5555555555555554</v>
      </c>
      <c r="L11" s="5">
        <v>5.5</v>
      </c>
    </row>
    <row r="12" spans="1:13" ht="40.5" customHeight="1" x14ac:dyDescent="0.25">
      <c r="A12" s="27" t="s">
        <v>36</v>
      </c>
      <c r="B12" s="2" t="s">
        <v>79</v>
      </c>
      <c r="C12" s="27" t="s">
        <v>59</v>
      </c>
      <c r="D12" s="5" t="s">
        <v>60</v>
      </c>
      <c r="E12" s="5">
        <v>80</v>
      </c>
      <c r="F12" s="5">
        <v>255</v>
      </c>
      <c r="G12" s="5">
        <v>195</v>
      </c>
      <c r="H12" s="5">
        <v>50</v>
      </c>
      <c r="I12" s="5">
        <v>50</v>
      </c>
      <c r="J12" s="5">
        <v>50</v>
      </c>
      <c r="K12" s="5">
        <v>50</v>
      </c>
      <c r="L12" s="5">
        <v>50</v>
      </c>
    </row>
    <row r="13" spans="1:13" ht="39" customHeight="1" x14ac:dyDescent="0.25">
      <c r="A13" s="27" t="s">
        <v>37</v>
      </c>
      <c r="B13" s="2" t="s">
        <v>74</v>
      </c>
      <c r="C13" s="27" t="s">
        <v>59</v>
      </c>
      <c r="D13" s="5" t="s">
        <v>61</v>
      </c>
      <c r="E13" s="5">
        <v>1321</v>
      </c>
      <c r="F13" s="5">
        <v>802</v>
      </c>
      <c r="G13" s="5">
        <v>912</v>
      </c>
      <c r="H13" s="5">
        <v>900</v>
      </c>
      <c r="I13" s="5">
        <v>900</v>
      </c>
      <c r="J13" s="5">
        <v>900</v>
      </c>
      <c r="K13" s="5">
        <v>900</v>
      </c>
      <c r="L13" s="5">
        <v>900</v>
      </c>
    </row>
    <row r="14" spans="1:13" ht="65.25" customHeight="1" x14ac:dyDescent="0.25">
      <c r="A14" s="27">
        <v>2</v>
      </c>
      <c r="B14" s="26" t="s">
        <v>75</v>
      </c>
      <c r="C14" s="27" t="s">
        <v>5</v>
      </c>
      <c r="D14" s="27">
        <v>100</v>
      </c>
      <c r="E14" s="27">
        <v>99.3</v>
      </c>
      <c r="F14" s="27">
        <v>112.7</v>
      </c>
      <c r="G14" s="27">
        <v>103.4</v>
      </c>
      <c r="H14" s="27">
        <v>100</v>
      </c>
      <c r="I14" s="27">
        <v>100</v>
      </c>
      <c r="J14" s="27">
        <v>100</v>
      </c>
      <c r="K14" s="27">
        <v>100</v>
      </c>
      <c r="L14" s="27">
        <v>100</v>
      </c>
    </row>
    <row r="15" spans="1:13" ht="64.5" customHeight="1" x14ac:dyDescent="0.25">
      <c r="A15" s="27" t="s">
        <v>49</v>
      </c>
      <c r="B15" s="3" t="s">
        <v>38</v>
      </c>
      <c r="C15" s="27" t="s">
        <v>62</v>
      </c>
      <c r="D15" s="5">
        <v>11337</v>
      </c>
      <c r="E15" s="5">
        <v>11028</v>
      </c>
      <c r="F15" s="24">
        <v>12819</v>
      </c>
      <c r="G15" s="5">
        <v>7339</v>
      </c>
      <c r="H15" s="5">
        <v>5600</v>
      </c>
      <c r="I15" s="5">
        <v>4275</v>
      </c>
      <c r="J15" s="5">
        <v>4275</v>
      </c>
      <c r="K15" s="5">
        <v>4275</v>
      </c>
      <c r="L15" s="5">
        <v>4275</v>
      </c>
    </row>
    <row r="16" spans="1:13" ht="63.75" customHeight="1" x14ac:dyDescent="0.25">
      <c r="A16" s="27" t="s">
        <v>50</v>
      </c>
      <c r="B16" s="3" t="s">
        <v>39</v>
      </c>
      <c r="C16" s="27" t="s">
        <v>62</v>
      </c>
      <c r="D16" s="5">
        <v>11300</v>
      </c>
      <c r="E16" s="5">
        <v>11100</v>
      </c>
      <c r="F16" s="24">
        <v>11370</v>
      </c>
      <c r="G16" s="5">
        <v>7094</v>
      </c>
      <c r="H16" s="5">
        <v>5600</v>
      </c>
      <c r="I16" s="5">
        <v>4275</v>
      </c>
      <c r="J16" s="5">
        <v>4275</v>
      </c>
      <c r="K16" s="5">
        <v>4275</v>
      </c>
      <c r="L16" s="5">
        <v>4275</v>
      </c>
    </row>
    <row r="17" spans="1:12" ht="62.25" customHeight="1" x14ac:dyDescent="0.25">
      <c r="A17" s="27" t="s">
        <v>33</v>
      </c>
      <c r="B17" s="26" t="s">
        <v>40</v>
      </c>
      <c r="C17" s="27" t="s">
        <v>5</v>
      </c>
      <c r="D17" s="5">
        <v>99.3</v>
      </c>
      <c r="E17" s="5">
        <v>122.7</v>
      </c>
      <c r="F17" s="5">
        <v>101.3</v>
      </c>
      <c r="G17" s="5">
        <v>102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8" spans="1:12" ht="39.75" customHeight="1" x14ac:dyDescent="0.25">
      <c r="A18" s="27" t="s">
        <v>51</v>
      </c>
      <c r="B18" s="3" t="s">
        <v>42</v>
      </c>
      <c r="C18" s="27" t="s">
        <v>62</v>
      </c>
      <c r="D18" s="5">
        <v>19381</v>
      </c>
      <c r="E18" s="5">
        <v>25151</v>
      </c>
      <c r="F18" s="5">
        <v>23673</v>
      </c>
      <c r="G18" s="5">
        <v>21460</v>
      </c>
      <c r="H18" s="5">
        <v>20000</v>
      </c>
      <c r="I18" s="5">
        <v>20100</v>
      </c>
      <c r="J18" s="5">
        <v>20100</v>
      </c>
      <c r="K18" s="5">
        <v>20100</v>
      </c>
      <c r="L18" s="5">
        <v>20100</v>
      </c>
    </row>
    <row r="19" spans="1:12" ht="40.5" customHeight="1" x14ac:dyDescent="0.25">
      <c r="A19" s="27" t="s">
        <v>52</v>
      </c>
      <c r="B19" s="3" t="s">
        <v>41</v>
      </c>
      <c r="C19" s="27" t="s">
        <v>62</v>
      </c>
      <c r="D19" s="5">
        <v>19500</v>
      </c>
      <c r="E19" s="5">
        <v>20500</v>
      </c>
      <c r="F19" s="5">
        <v>23371</v>
      </c>
      <c r="G19" s="5">
        <v>21071</v>
      </c>
      <c r="H19" s="5">
        <v>20000</v>
      </c>
      <c r="I19" s="5">
        <v>20100</v>
      </c>
      <c r="J19" s="5">
        <v>20100</v>
      </c>
      <c r="K19" s="5">
        <v>20100</v>
      </c>
      <c r="L19" s="5">
        <v>20100</v>
      </c>
    </row>
    <row r="20" spans="1:12" ht="55.5" customHeight="1" x14ac:dyDescent="0.25">
      <c r="A20" s="27" t="s">
        <v>25</v>
      </c>
      <c r="B20" s="1" t="s">
        <v>43</v>
      </c>
      <c r="C20" s="27" t="s">
        <v>5</v>
      </c>
      <c r="D20" s="5">
        <v>101</v>
      </c>
      <c r="E20" s="5">
        <v>100</v>
      </c>
      <c r="F20" s="5">
        <v>100</v>
      </c>
      <c r="G20" s="5">
        <v>99.4</v>
      </c>
      <c r="H20" s="5">
        <v>100</v>
      </c>
      <c r="I20" s="5">
        <v>100</v>
      </c>
      <c r="J20" s="5">
        <v>100</v>
      </c>
      <c r="K20" s="5">
        <v>100</v>
      </c>
      <c r="L20" s="5">
        <v>100</v>
      </c>
    </row>
    <row r="21" spans="1:12" ht="41.25" customHeight="1" x14ac:dyDescent="0.25">
      <c r="A21" s="27" t="s">
        <v>53</v>
      </c>
      <c r="B21" s="3" t="s">
        <v>44</v>
      </c>
      <c r="C21" s="27" t="s">
        <v>62</v>
      </c>
      <c r="D21" s="5">
        <v>1480</v>
      </c>
      <c r="E21" s="5">
        <v>2517</v>
      </c>
      <c r="F21" s="5">
        <v>1555</v>
      </c>
      <c r="G21" s="5">
        <v>798.45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pans="1:12" ht="42" customHeight="1" x14ac:dyDescent="0.25">
      <c r="A22" s="27" t="s">
        <v>54</v>
      </c>
      <c r="B22" s="3" t="s">
        <v>45</v>
      </c>
      <c r="C22" s="27" t="s">
        <v>62</v>
      </c>
      <c r="D22" s="5">
        <v>1459</v>
      </c>
      <c r="E22" s="5">
        <v>2517</v>
      </c>
      <c r="F22" s="5">
        <v>1555</v>
      </c>
      <c r="G22" s="5">
        <v>803.32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</row>
    <row r="23" spans="1:12" ht="54" customHeight="1" x14ac:dyDescent="0.25">
      <c r="A23" s="27" t="s">
        <v>26</v>
      </c>
      <c r="B23" s="1" t="s">
        <v>46</v>
      </c>
      <c r="C23" s="27" t="s">
        <v>5</v>
      </c>
      <c r="D23" s="5">
        <v>100</v>
      </c>
      <c r="E23" s="5">
        <v>100</v>
      </c>
      <c r="F23" s="5">
        <v>108.9</v>
      </c>
      <c r="G23" s="5">
        <v>115</v>
      </c>
      <c r="H23" s="5">
        <v>100</v>
      </c>
      <c r="I23" s="5">
        <v>100</v>
      </c>
      <c r="J23" s="5">
        <v>100</v>
      </c>
      <c r="K23" s="5">
        <v>100</v>
      </c>
      <c r="L23" s="5">
        <v>100</v>
      </c>
    </row>
    <row r="24" spans="1:12" ht="88.5" customHeight="1" x14ac:dyDescent="0.25">
      <c r="A24" s="27" t="s">
        <v>55</v>
      </c>
      <c r="B24" s="3" t="s">
        <v>47</v>
      </c>
      <c r="C24" s="27" t="s">
        <v>62</v>
      </c>
      <c r="D24" s="6">
        <v>3861</v>
      </c>
      <c r="E24" s="6">
        <v>10074</v>
      </c>
      <c r="F24" s="6">
        <v>913.45</v>
      </c>
      <c r="G24" s="6">
        <v>1373</v>
      </c>
      <c r="H24" s="6">
        <v>7025</v>
      </c>
      <c r="I24" s="6">
        <v>1075</v>
      </c>
      <c r="J24" s="6">
        <v>1075</v>
      </c>
      <c r="K24" s="6">
        <v>600</v>
      </c>
      <c r="L24" s="6">
        <v>600</v>
      </c>
    </row>
    <row r="25" spans="1:12" ht="41.25" customHeight="1" x14ac:dyDescent="0.25">
      <c r="A25" s="27" t="s">
        <v>56</v>
      </c>
      <c r="B25" s="3" t="s">
        <v>48</v>
      </c>
      <c r="C25" s="27" t="s">
        <v>62</v>
      </c>
      <c r="D25" s="6">
        <v>3861</v>
      </c>
      <c r="E25" s="6">
        <v>10074</v>
      </c>
      <c r="F25" s="6">
        <v>838.71</v>
      </c>
      <c r="G25" s="6">
        <v>1193</v>
      </c>
      <c r="H25" s="6">
        <v>7025</v>
      </c>
      <c r="I25" s="6">
        <v>1075</v>
      </c>
      <c r="J25" s="6">
        <v>1075</v>
      </c>
      <c r="K25" s="6">
        <v>600</v>
      </c>
      <c r="L25" s="6">
        <v>600</v>
      </c>
    </row>
    <row r="26" spans="1:12" ht="80.25" customHeight="1" x14ac:dyDescent="0.25">
      <c r="A26" s="27" t="s">
        <v>27</v>
      </c>
      <c r="B26" s="26" t="s">
        <v>76</v>
      </c>
      <c r="C26" s="27" t="s">
        <v>5</v>
      </c>
      <c r="D26" s="6">
        <v>69</v>
      </c>
      <c r="E26" s="6">
        <v>92</v>
      </c>
      <c r="F26" s="6">
        <v>176</v>
      </c>
      <c r="G26" s="25">
        <f>G27/G28*100</f>
        <v>47.727272727272727</v>
      </c>
      <c r="H26" s="25">
        <f t="shared" ref="H26:J26" si="1">H27/H28*100</f>
        <v>39.130434782608695</v>
      </c>
      <c r="I26" s="25">
        <f t="shared" si="1"/>
        <v>85.714285714285708</v>
      </c>
      <c r="J26" s="25">
        <f t="shared" si="1"/>
        <v>100</v>
      </c>
      <c r="K26" s="6">
        <v>100</v>
      </c>
      <c r="L26" s="7">
        <f>'[1]показатель 1'!$T$10</f>
        <v>100</v>
      </c>
    </row>
    <row r="27" spans="1:12" ht="70.5" customHeight="1" x14ac:dyDescent="0.25">
      <c r="A27" s="27" t="s">
        <v>57</v>
      </c>
      <c r="B27" s="2" t="s">
        <v>77</v>
      </c>
      <c r="C27" s="27" t="s">
        <v>59</v>
      </c>
      <c r="D27" s="6">
        <v>218</v>
      </c>
      <c r="E27" s="6">
        <v>274</v>
      </c>
      <c r="F27" s="6">
        <v>136</v>
      </c>
      <c r="G27" s="6">
        <v>21</v>
      </c>
      <c r="H27" s="6">
        <v>9</v>
      </c>
      <c r="I27" s="6">
        <v>12</v>
      </c>
      <c r="J27" s="6">
        <v>2</v>
      </c>
      <c r="K27" s="6">
        <v>2</v>
      </c>
      <c r="L27" s="6">
        <v>2</v>
      </c>
    </row>
    <row r="28" spans="1:12" ht="34.5" customHeight="1" x14ac:dyDescent="0.25">
      <c r="A28" s="27" t="s">
        <v>58</v>
      </c>
      <c r="B28" s="2" t="s">
        <v>78</v>
      </c>
      <c r="C28" s="27" t="s">
        <v>59</v>
      </c>
      <c r="D28" s="6">
        <v>315</v>
      </c>
      <c r="E28" s="6">
        <v>297</v>
      </c>
      <c r="F28" s="6">
        <v>77</v>
      </c>
      <c r="G28" s="6">
        <v>44</v>
      </c>
      <c r="H28" s="6">
        <v>23</v>
      </c>
      <c r="I28" s="6">
        <v>14</v>
      </c>
      <c r="J28" s="6">
        <v>2</v>
      </c>
      <c r="K28" s="6">
        <v>2</v>
      </c>
      <c r="L28" s="6">
        <v>2</v>
      </c>
    </row>
  </sheetData>
  <mergeCells count="8">
    <mergeCell ref="A6:L6"/>
    <mergeCell ref="L7:L8"/>
    <mergeCell ref="A10:L10"/>
    <mergeCell ref="D7:D8"/>
    <mergeCell ref="B7:B8"/>
    <mergeCell ref="A7:A8"/>
    <mergeCell ref="E7:K7"/>
    <mergeCell ref="C7:C8"/>
  </mergeCells>
  <pageMargins left="0.70866141732283472" right="0.70866141732283472" top="0.23622047244094491" bottom="0.59" header="0.15748031496062992" footer="0.48"/>
  <pageSetup paperSize="9" scale="66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view="pageBreakPreview" zoomScale="82" zoomScaleNormal="75" zoomScaleSheetLayoutView="82" workbookViewId="0">
      <pane ySplit="9" topLeftCell="A22" activePane="bottomLeft" state="frozen"/>
      <selection pane="bottomLeft" activeCell="E6" sqref="E6:N6"/>
    </sheetView>
  </sheetViews>
  <sheetFormatPr defaultRowHeight="15" x14ac:dyDescent="0.25"/>
  <cols>
    <col min="1" max="1" width="7.28515625" style="8" customWidth="1"/>
    <col min="2" max="2" width="26.28515625" style="8" customWidth="1"/>
    <col min="3" max="3" width="15.42578125" style="8" customWidth="1"/>
    <col min="4" max="4" width="19.42578125" style="8" customWidth="1"/>
    <col min="5" max="5" width="16.42578125" style="8" customWidth="1"/>
    <col min="6" max="6" width="16.28515625" style="8" customWidth="1"/>
    <col min="7" max="7" width="14.7109375" style="8" customWidth="1"/>
    <col min="8" max="8" width="16.28515625" style="8" customWidth="1"/>
    <col min="9" max="9" width="13.5703125" style="8" customWidth="1"/>
    <col min="10" max="10" width="16" style="8" customWidth="1"/>
    <col min="11" max="11" width="13.85546875" style="8" customWidth="1"/>
    <col min="12" max="12" width="14.85546875" style="8" customWidth="1"/>
    <col min="13" max="13" width="13.7109375" style="8" customWidth="1"/>
    <col min="14" max="14" width="13.85546875" style="8" customWidth="1"/>
    <col min="15" max="16384" width="9.140625" style="8"/>
  </cols>
  <sheetData>
    <row r="1" spans="1:15" x14ac:dyDescent="0.25">
      <c r="M1" s="8" t="s">
        <v>83</v>
      </c>
    </row>
    <row r="2" spans="1:15" x14ac:dyDescent="0.25">
      <c r="M2" s="8" t="s">
        <v>80</v>
      </c>
    </row>
    <row r="3" spans="1:15" x14ac:dyDescent="0.25">
      <c r="M3" s="8" t="s">
        <v>81</v>
      </c>
    </row>
    <row r="4" spans="1:15" x14ac:dyDescent="0.25">
      <c r="A4" s="70" t="s">
        <v>84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</row>
    <row r="6" spans="1:15" ht="45" customHeight="1" x14ac:dyDescent="0.25">
      <c r="A6" s="71" t="s">
        <v>18</v>
      </c>
      <c r="B6" s="71" t="s">
        <v>67</v>
      </c>
      <c r="C6" s="71" t="s">
        <v>31</v>
      </c>
      <c r="D6" s="71" t="s">
        <v>6</v>
      </c>
      <c r="E6" s="71" t="s">
        <v>32</v>
      </c>
      <c r="F6" s="71"/>
      <c r="G6" s="71"/>
      <c r="H6" s="71"/>
      <c r="I6" s="71"/>
      <c r="J6" s="71"/>
      <c r="K6" s="71"/>
      <c r="L6" s="71"/>
      <c r="M6" s="71"/>
      <c r="N6" s="71"/>
      <c r="O6" s="9"/>
    </row>
    <row r="7" spans="1:15" ht="21.75" customHeight="1" x14ac:dyDescent="0.25">
      <c r="A7" s="71"/>
      <c r="B7" s="71"/>
      <c r="C7" s="71"/>
      <c r="D7" s="71"/>
      <c r="E7" s="72" t="s">
        <v>7</v>
      </c>
      <c r="F7" s="72" t="s">
        <v>8</v>
      </c>
      <c r="G7" s="72"/>
      <c r="H7" s="72"/>
      <c r="I7" s="72"/>
      <c r="J7" s="72"/>
      <c r="K7" s="72"/>
      <c r="L7" s="72"/>
      <c r="M7" s="72"/>
      <c r="N7" s="72"/>
      <c r="O7" s="9"/>
    </row>
    <row r="8" spans="1:15" x14ac:dyDescent="0.25">
      <c r="A8" s="71"/>
      <c r="B8" s="71"/>
      <c r="C8" s="71"/>
      <c r="D8" s="71"/>
      <c r="E8" s="72"/>
      <c r="F8" s="10" t="s">
        <v>17</v>
      </c>
      <c r="G8" s="10" t="s">
        <v>12</v>
      </c>
      <c r="H8" s="10" t="s">
        <v>9</v>
      </c>
      <c r="I8" s="10" t="s">
        <v>10</v>
      </c>
      <c r="J8" s="10" t="s">
        <v>11</v>
      </c>
      <c r="K8" s="10" t="s">
        <v>13</v>
      </c>
      <c r="L8" s="10" t="s">
        <v>14</v>
      </c>
      <c r="M8" s="10" t="s">
        <v>15</v>
      </c>
      <c r="N8" s="10" t="s">
        <v>16</v>
      </c>
      <c r="O8" s="9"/>
    </row>
    <row r="9" spans="1:15" ht="21" customHeight="1" x14ac:dyDescent="0.25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>
        <v>10</v>
      </c>
      <c r="K9" s="11">
        <v>11</v>
      </c>
      <c r="L9" s="11">
        <v>12</v>
      </c>
      <c r="M9" s="11">
        <v>13</v>
      </c>
      <c r="N9" s="11">
        <v>14</v>
      </c>
    </row>
    <row r="10" spans="1:15" ht="17.25" customHeight="1" x14ac:dyDescent="0.25">
      <c r="A10" s="55" t="s">
        <v>66</v>
      </c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9"/>
    </row>
    <row r="11" spans="1:15" ht="30" customHeight="1" x14ac:dyDescent="0.25">
      <c r="A11" s="61" t="s">
        <v>36</v>
      </c>
      <c r="B11" s="52" t="s">
        <v>69</v>
      </c>
      <c r="C11" s="64" t="s">
        <v>29</v>
      </c>
      <c r="D11" s="12" t="s">
        <v>19</v>
      </c>
      <c r="E11" s="18">
        <f>F11+G11</f>
        <v>0</v>
      </c>
      <c r="F11" s="18">
        <f>K11+L11+M11+N11</f>
        <v>0</v>
      </c>
      <c r="G11" s="18">
        <f>H11+I11+J11</f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</row>
    <row r="12" spans="1:15" ht="32.25" customHeight="1" x14ac:dyDescent="0.25">
      <c r="A12" s="62"/>
      <c r="B12" s="53"/>
      <c r="C12" s="65"/>
      <c r="D12" s="12" t="s">
        <v>20</v>
      </c>
      <c r="E12" s="18">
        <f t="shared" ref="E12:E25" si="0">F12+G12</f>
        <v>0</v>
      </c>
      <c r="F12" s="18">
        <f t="shared" ref="F12:F25" si="1">K12+L12+M12+N12</f>
        <v>0</v>
      </c>
      <c r="G12" s="18">
        <f t="shared" ref="G12:G25" si="2">H12+I12+J12</f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</row>
    <row r="13" spans="1:15" x14ac:dyDescent="0.25">
      <c r="A13" s="62"/>
      <c r="B13" s="53"/>
      <c r="C13" s="65"/>
      <c r="D13" s="12" t="s">
        <v>21</v>
      </c>
      <c r="E13" s="18">
        <f t="shared" si="0"/>
        <v>11740860.75</v>
      </c>
      <c r="F13" s="18">
        <f t="shared" si="1"/>
        <v>4384840.34</v>
      </c>
      <c r="G13" s="18">
        <f>H13+I13+J13</f>
        <v>7356020.4100000001</v>
      </c>
      <c r="H13" s="13">
        <v>3701455.54</v>
      </c>
      <c r="I13" s="13">
        <v>1501475.89</v>
      </c>
      <c r="J13" s="13">
        <v>2153088.98</v>
      </c>
      <c r="K13" s="13">
        <v>1300833.48</v>
      </c>
      <c r="L13" s="13">
        <v>510003.43</v>
      </c>
      <c r="M13" s="13">
        <v>574003.43000000005</v>
      </c>
      <c r="N13" s="13">
        <v>2000000</v>
      </c>
    </row>
    <row r="14" spans="1:15" ht="30" x14ac:dyDescent="0.25">
      <c r="A14" s="62"/>
      <c r="B14" s="53"/>
      <c r="C14" s="65"/>
      <c r="D14" s="12" t="s">
        <v>22</v>
      </c>
      <c r="E14" s="18">
        <f t="shared" si="0"/>
        <v>0</v>
      </c>
      <c r="F14" s="18">
        <f t="shared" si="1"/>
        <v>0</v>
      </c>
      <c r="G14" s="18">
        <f t="shared" si="2"/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</row>
    <row r="15" spans="1:15" ht="30.75" customHeight="1" x14ac:dyDescent="0.25">
      <c r="A15" s="63"/>
      <c r="B15" s="54"/>
      <c r="C15" s="66"/>
      <c r="D15" s="12" t="s">
        <v>23</v>
      </c>
      <c r="E15" s="18">
        <f t="shared" si="0"/>
        <v>0</v>
      </c>
      <c r="F15" s="18">
        <f t="shared" si="1"/>
        <v>0</v>
      </c>
      <c r="G15" s="18">
        <f t="shared" si="2"/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</row>
    <row r="16" spans="1:15" ht="30" x14ac:dyDescent="0.25">
      <c r="A16" s="67" t="s">
        <v>37</v>
      </c>
      <c r="B16" s="52" t="s">
        <v>70</v>
      </c>
      <c r="C16" s="64" t="s">
        <v>29</v>
      </c>
      <c r="D16" s="12" t="s">
        <v>19</v>
      </c>
      <c r="E16" s="18">
        <f t="shared" si="0"/>
        <v>0</v>
      </c>
      <c r="F16" s="18">
        <f t="shared" si="1"/>
        <v>0</v>
      </c>
      <c r="G16" s="18">
        <f t="shared" si="2"/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</row>
    <row r="17" spans="1:14" ht="30" x14ac:dyDescent="0.25">
      <c r="A17" s="62"/>
      <c r="B17" s="65"/>
      <c r="C17" s="65"/>
      <c r="D17" s="12" t="s">
        <v>20</v>
      </c>
      <c r="E17" s="18">
        <f t="shared" si="0"/>
        <v>0</v>
      </c>
      <c r="F17" s="18">
        <f t="shared" si="1"/>
        <v>0</v>
      </c>
      <c r="G17" s="18">
        <f t="shared" si="2"/>
        <v>0</v>
      </c>
      <c r="H17" s="13">
        <v>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</row>
    <row r="18" spans="1:14" x14ac:dyDescent="0.25">
      <c r="A18" s="62"/>
      <c r="B18" s="65"/>
      <c r="C18" s="65"/>
      <c r="D18" s="12" t="s">
        <v>21</v>
      </c>
      <c r="E18" s="18">
        <f t="shared" si="0"/>
        <v>21260067.120000001</v>
      </c>
      <c r="F18" s="18">
        <f t="shared" si="1"/>
        <v>12309857.66</v>
      </c>
      <c r="G18" s="18">
        <f t="shared" si="2"/>
        <v>8950209.4600000009</v>
      </c>
      <c r="H18" s="13">
        <v>2486807.94</v>
      </c>
      <c r="I18" s="13">
        <v>3225487.79</v>
      </c>
      <c r="J18" s="13">
        <v>3237913.73</v>
      </c>
      <c r="K18" s="13">
        <v>4125166.52</v>
      </c>
      <c r="L18" s="13">
        <v>2994996.57</v>
      </c>
      <c r="M18" s="13">
        <v>2994996.57</v>
      </c>
      <c r="N18" s="13">
        <v>2194698</v>
      </c>
    </row>
    <row r="19" spans="1:14" ht="30" x14ac:dyDescent="0.25">
      <c r="A19" s="62"/>
      <c r="B19" s="65"/>
      <c r="C19" s="65"/>
      <c r="D19" s="12" t="s">
        <v>22</v>
      </c>
      <c r="E19" s="18">
        <f t="shared" si="0"/>
        <v>0</v>
      </c>
      <c r="F19" s="18">
        <f t="shared" si="1"/>
        <v>0</v>
      </c>
      <c r="G19" s="18">
        <f t="shared" si="2"/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</row>
    <row r="20" spans="1:14" ht="25.5" customHeight="1" x14ac:dyDescent="0.25">
      <c r="A20" s="63"/>
      <c r="B20" s="66"/>
      <c r="C20" s="66"/>
      <c r="D20" s="12" t="s">
        <v>23</v>
      </c>
      <c r="E20" s="18">
        <f t="shared" si="0"/>
        <v>0</v>
      </c>
      <c r="F20" s="18">
        <f t="shared" si="1"/>
        <v>0</v>
      </c>
      <c r="G20" s="18">
        <f t="shared" si="2"/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</row>
    <row r="21" spans="1:14" ht="30" x14ac:dyDescent="0.25">
      <c r="A21" s="41" t="s">
        <v>64</v>
      </c>
      <c r="B21" s="44" t="s">
        <v>72</v>
      </c>
      <c r="C21" s="44" t="s">
        <v>29</v>
      </c>
      <c r="D21" s="12" t="s">
        <v>19</v>
      </c>
      <c r="E21" s="18">
        <f t="shared" si="0"/>
        <v>0</v>
      </c>
      <c r="F21" s="18">
        <f t="shared" si="1"/>
        <v>0</v>
      </c>
      <c r="G21" s="18">
        <f t="shared" si="2"/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</row>
    <row r="22" spans="1:14" ht="30" x14ac:dyDescent="0.25">
      <c r="A22" s="42"/>
      <c r="B22" s="45"/>
      <c r="C22" s="47"/>
      <c r="D22" s="12" t="s">
        <v>20</v>
      </c>
      <c r="E22" s="18">
        <f t="shared" si="0"/>
        <v>0</v>
      </c>
      <c r="F22" s="18">
        <f t="shared" si="1"/>
        <v>0</v>
      </c>
      <c r="G22" s="18">
        <f t="shared" si="2"/>
        <v>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</row>
    <row r="23" spans="1:14" x14ac:dyDescent="0.25">
      <c r="A23" s="42"/>
      <c r="B23" s="45"/>
      <c r="C23" s="47"/>
      <c r="D23" s="12" t="s">
        <v>21</v>
      </c>
      <c r="E23" s="18">
        <f t="shared" si="0"/>
        <v>351022.25</v>
      </c>
      <c r="F23" s="18">
        <f t="shared" si="1"/>
        <v>0</v>
      </c>
      <c r="G23" s="18">
        <f t="shared" si="2"/>
        <v>351022.25</v>
      </c>
      <c r="H23" s="13">
        <v>290593.7</v>
      </c>
      <c r="I23" s="13">
        <v>60428.55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</row>
    <row r="24" spans="1:14" ht="30" x14ac:dyDescent="0.25">
      <c r="A24" s="42"/>
      <c r="B24" s="45"/>
      <c r="C24" s="47"/>
      <c r="D24" s="12" t="s">
        <v>22</v>
      </c>
      <c r="E24" s="18">
        <f t="shared" si="0"/>
        <v>0</v>
      </c>
      <c r="F24" s="18">
        <f t="shared" si="1"/>
        <v>0</v>
      </c>
      <c r="G24" s="18">
        <f t="shared" si="2"/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</row>
    <row r="25" spans="1:14" ht="30" x14ac:dyDescent="0.25">
      <c r="A25" s="43"/>
      <c r="B25" s="46"/>
      <c r="C25" s="48"/>
      <c r="D25" s="12" t="s">
        <v>23</v>
      </c>
      <c r="E25" s="18">
        <f t="shared" si="0"/>
        <v>0</v>
      </c>
      <c r="F25" s="18">
        <f t="shared" si="1"/>
        <v>0</v>
      </c>
      <c r="G25" s="18">
        <f t="shared" si="2"/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</row>
    <row r="26" spans="1:14" ht="27" customHeight="1" x14ac:dyDescent="0.25">
      <c r="A26" s="55" t="s">
        <v>68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7"/>
    </row>
    <row r="27" spans="1:14" ht="27.75" customHeight="1" x14ac:dyDescent="0.25">
      <c r="A27" s="58">
        <v>1</v>
      </c>
      <c r="B27" s="44" t="s">
        <v>71</v>
      </c>
      <c r="C27" s="52" t="s">
        <v>29</v>
      </c>
      <c r="D27" s="12" t="s">
        <v>19</v>
      </c>
      <c r="E27" s="18">
        <f t="shared" ref="E27:E29" si="3">F27+G27</f>
        <v>0</v>
      </c>
      <c r="F27" s="18">
        <f t="shared" ref="F27:F29" si="4">K27+L27+M27+N27</f>
        <v>0</v>
      </c>
      <c r="G27" s="18">
        <f t="shared" ref="G27:G29" si="5">H27+I27+J27</f>
        <v>0</v>
      </c>
      <c r="H27" s="19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</row>
    <row r="28" spans="1:14" ht="33" customHeight="1" x14ac:dyDescent="0.25">
      <c r="A28" s="59"/>
      <c r="B28" s="47"/>
      <c r="C28" s="53"/>
      <c r="D28" s="12" t="s">
        <v>20</v>
      </c>
      <c r="E28" s="18">
        <f t="shared" si="3"/>
        <v>3295671.06</v>
      </c>
      <c r="F28" s="18">
        <f t="shared" si="4"/>
        <v>0</v>
      </c>
      <c r="G28" s="18">
        <f t="shared" si="5"/>
        <v>3295671.06</v>
      </c>
      <c r="H28" s="13">
        <v>3295671.06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</row>
    <row r="29" spans="1:14" ht="56.25" customHeight="1" x14ac:dyDescent="0.25">
      <c r="A29" s="59"/>
      <c r="B29" s="47"/>
      <c r="C29" s="53"/>
      <c r="D29" s="12" t="s">
        <v>21</v>
      </c>
      <c r="E29" s="18">
        <f t="shared" si="3"/>
        <v>122400843.74000001</v>
      </c>
      <c r="F29" s="18">
        <f t="shared" si="4"/>
        <v>70144698.170000002</v>
      </c>
      <c r="G29" s="18">
        <f t="shared" si="5"/>
        <v>52256145.57</v>
      </c>
      <c r="H29" s="13">
        <v>15539429.300000001</v>
      </c>
      <c r="I29" s="13">
        <v>18156154.989999998</v>
      </c>
      <c r="J29" s="13">
        <v>18560561.280000001</v>
      </c>
      <c r="K29" s="13">
        <v>18972505.390000001</v>
      </c>
      <c r="L29" s="13">
        <v>18366761.390000001</v>
      </c>
      <c r="M29" s="13">
        <v>18366761.390000001</v>
      </c>
      <c r="N29" s="13">
        <v>14438670</v>
      </c>
    </row>
    <row r="30" spans="1:14" ht="28.5" hidden="1" customHeight="1" x14ac:dyDescent="0.25">
      <c r="A30" s="59"/>
      <c r="B30" s="47"/>
      <c r="C30" s="53"/>
      <c r="D30" s="12" t="s">
        <v>22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</row>
    <row r="31" spans="1:14" ht="34.5" hidden="1" customHeight="1" x14ac:dyDescent="0.25">
      <c r="A31" s="60"/>
      <c r="B31" s="48"/>
      <c r="C31" s="54"/>
      <c r="D31" s="12" t="s">
        <v>23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</row>
    <row r="32" spans="1:14" ht="22.5" customHeight="1" x14ac:dyDescent="0.25">
      <c r="A32" s="51"/>
      <c r="B32" s="49" t="s">
        <v>30</v>
      </c>
      <c r="C32" s="49" t="s">
        <v>29</v>
      </c>
      <c r="D32" s="17" t="s">
        <v>65</v>
      </c>
      <c r="E32" s="20">
        <f>F32+G32</f>
        <v>159048464.92000002</v>
      </c>
      <c r="F32" s="20">
        <f>K32+L32+M32+N32</f>
        <v>86839396.170000002</v>
      </c>
      <c r="G32" s="23">
        <f>H32+I32+J32</f>
        <v>72209068.75</v>
      </c>
      <c r="H32" s="20">
        <f>H33+H34+H35+H36+H37</f>
        <v>25313957.539999999</v>
      </c>
      <c r="I32" s="20">
        <f t="shared" ref="I32:N32" si="6">I33+I34+I35+I36+I37</f>
        <v>22943547.219999999</v>
      </c>
      <c r="J32" s="20">
        <f t="shared" si="6"/>
        <v>23951563.990000002</v>
      </c>
      <c r="K32" s="20">
        <f t="shared" si="6"/>
        <v>24398505.390000001</v>
      </c>
      <c r="L32" s="20">
        <f t="shared" si="6"/>
        <v>21871761.390000001</v>
      </c>
      <c r="M32" s="20">
        <f t="shared" si="6"/>
        <v>21935761.390000001</v>
      </c>
      <c r="N32" s="20">
        <f t="shared" si="6"/>
        <v>18633368</v>
      </c>
    </row>
    <row r="33" spans="1:14" ht="30" x14ac:dyDescent="0.25">
      <c r="A33" s="50"/>
      <c r="B33" s="50"/>
      <c r="C33" s="50"/>
      <c r="D33" s="16" t="s">
        <v>19</v>
      </c>
      <c r="E33" s="21">
        <f>F33+G33</f>
        <v>0</v>
      </c>
      <c r="F33" s="21">
        <f>K33+L33+M33+N33</f>
        <v>0</v>
      </c>
      <c r="G33" s="21">
        <f>H33+I33+J33</f>
        <v>0</v>
      </c>
      <c r="H33" s="18">
        <f t="shared" ref="H33:N35" si="7">H27+H21+H16+H11</f>
        <v>0</v>
      </c>
      <c r="I33" s="18">
        <f t="shared" si="7"/>
        <v>0</v>
      </c>
      <c r="J33" s="18">
        <f t="shared" si="7"/>
        <v>0</v>
      </c>
      <c r="K33" s="18">
        <f t="shared" si="7"/>
        <v>0</v>
      </c>
      <c r="L33" s="18">
        <f t="shared" si="7"/>
        <v>0</v>
      </c>
      <c r="M33" s="18">
        <f t="shared" si="7"/>
        <v>0</v>
      </c>
      <c r="N33" s="18">
        <f t="shared" si="7"/>
        <v>0</v>
      </c>
    </row>
    <row r="34" spans="1:14" ht="30" x14ac:dyDescent="0.25">
      <c r="A34" s="50"/>
      <c r="B34" s="50"/>
      <c r="C34" s="50"/>
      <c r="D34" s="12" t="s">
        <v>20</v>
      </c>
      <c r="E34" s="21">
        <f t="shared" ref="E34:E37" si="8">F34+G34</f>
        <v>3295671.06</v>
      </c>
      <c r="F34" s="21">
        <f>K34+L34+M34+N34</f>
        <v>0</v>
      </c>
      <c r="G34" s="21">
        <f>H34+I34+J34</f>
        <v>3295671.06</v>
      </c>
      <c r="H34" s="18">
        <f t="shared" si="7"/>
        <v>3295671.06</v>
      </c>
      <c r="I34" s="18">
        <f t="shared" si="7"/>
        <v>0</v>
      </c>
      <c r="J34" s="18">
        <f t="shared" si="7"/>
        <v>0</v>
      </c>
      <c r="K34" s="18">
        <f t="shared" si="7"/>
        <v>0</v>
      </c>
      <c r="L34" s="18">
        <f t="shared" si="7"/>
        <v>0</v>
      </c>
      <c r="M34" s="18">
        <f t="shared" si="7"/>
        <v>0</v>
      </c>
      <c r="N34" s="18">
        <f t="shared" si="7"/>
        <v>0</v>
      </c>
    </row>
    <row r="35" spans="1:14" x14ac:dyDescent="0.25">
      <c r="A35" s="50"/>
      <c r="B35" s="50"/>
      <c r="C35" s="50"/>
      <c r="D35" s="14" t="s">
        <v>21</v>
      </c>
      <c r="E35" s="21">
        <f t="shared" si="8"/>
        <v>155752793.86000001</v>
      </c>
      <c r="F35" s="21">
        <f>K35+L35+M35+N35</f>
        <v>86839396.170000002</v>
      </c>
      <c r="G35" s="22">
        <f>H35+I35+J35</f>
        <v>68913397.689999998</v>
      </c>
      <c r="H35" s="21">
        <f t="shared" si="7"/>
        <v>22018286.48</v>
      </c>
      <c r="I35" s="21">
        <f t="shared" si="7"/>
        <v>22943547.219999999</v>
      </c>
      <c r="J35" s="21">
        <f t="shared" si="7"/>
        <v>23951563.990000002</v>
      </c>
      <c r="K35" s="21">
        <f t="shared" si="7"/>
        <v>24398505.390000001</v>
      </c>
      <c r="L35" s="21">
        <f t="shared" si="7"/>
        <v>21871761.390000001</v>
      </c>
      <c r="M35" s="21">
        <f t="shared" si="7"/>
        <v>21935761.390000001</v>
      </c>
      <c r="N35" s="21">
        <f t="shared" si="7"/>
        <v>18633368</v>
      </c>
    </row>
    <row r="36" spans="1:14" ht="30" x14ac:dyDescent="0.25">
      <c r="A36" s="50"/>
      <c r="B36" s="50"/>
      <c r="C36" s="50"/>
      <c r="D36" s="12" t="s">
        <v>22</v>
      </c>
      <c r="E36" s="21">
        <f t="shared" si="8"/>
        <v>0</v>
      </c>
      <c r="F36" s="18">
        <v>0</v>
      </c>
      <c r="G36" s="21">
        <f>H36</f>
        <v>0</v>
      </c>
      <c r="H36" s="21">
        <f t="shared" ref="H36:N36" si="9">H24+H19+H14</f>
        <v>0</v>
      </c>
      <c r="I36" s="21">
        <f t="shared" si="9"/>
        <v>0</v>
      </c>
      <c r="J36" s="21">
        <f t="shared" si="9"/>
        <v>0</v>
      </c>
      <c r="K36" s="21">
        <f t="shared" si="9"/>
        <v>0</v>
      </c>
      <c r="L36" s="21">
        <f t="shared" si="9"/>
        <v>0</v>
      </c>
      <c r="M36" s="21">
        <f t="shared" si="9"/>
        <v>0</v>
      </c>
      <c r="N36" s="21">
        <f t="shared" si="9"/>
        <v>0</v>
      </c>
    </row>
    <row r="37" spans="1:14" ht="30" x14ac:dyDescent="0.25">
      <c r="A37" s="50"/>
      <c r="B37" s="50"/>
      <c r="C37" s="50"/>
      <c r="D37" s="12" t="s">
        <v>23</v>
      </c>
      <c r="E37" s="21">
        <f t="shared" si="8"/>
        <v>0</v>
      </c>
      <c r="F37" s="21">
        <f t="shared" ref="F37" si="10">G37+H37</f>
        <v>0</v>
      </c>
      <c r="G37" s="21">
        <f t="shared" ref="G37" si="11">H37+I37</f>
        <v>0</v>
      </c>
      <c r="H37" s="21">
        <f>H25+H20+H15</f>
        <v>0</v>
      </c>
      <c r="I37" s="21">
        <f t="shared" ref="I37:N37" si="12">I25+I20+I15</f>
        <v>0</v>
      </c>
      <c r="J37" s="21">
        <f t="shared" si="12"/>
        <v>0</v>
      </c>
      <c r="K37" s="21">
        <f t="shared" si="12"/>
        <v>0</v>
      </c>
      <c r="L37" s="21">
        <f t="shared" si="12"/>
        <v>0</v>
      </c>
      <c r="M37" s="21">
        <f t="shared" si="12"/>
        <v>0</v>
      </c>
      <c r="N37" s="21">
        <f t="shared" si="12"/>
        <v>0</v>
      </c>
    </row>
    <row r="41" spans="1:14" x14ac:dyDescent="0.25">
      <c r="K41" s="15"/>
    </row>
  </sheetData>
  <mergeCells count="25">
    <mergeCell ref="A10:N10"/>
    <mergeCell ref="A4:N4"/>
    <mergeCell ref="A6:A8"/>
    <mergeCell ref="B6:B8"/>
    <mergeCell ref="C6:C8"/>
    <mergeCell ref="D6:D8"/>
    <mergeCell ref="E6:N6"/>
    <mergeCell ref="E7:E8"/>
    <mergeCell ref="F7:N7"/>
    <mergeCell ref="A11:A15"/>
    <mergeCell ref="B11:B15"/>
    <mergeCell ref="C11:C15"/>
    <mergeCell ref="C16:C20"/>
    <mergeCell ref="A16:A20"/>
    <mergeCell ref="B16:B20"/>
    <mergeCell ref="A21:A25"/>
    <mergeCell ref="B21:B25"/>
    <mergeCell ref="C21:C25"/>
    <mergeCell ref="B32:B37"/>
    <mergeCell ref="C32:C37"/>
    <mergeCell ref="A32:A37"/>
    <mergeCell ref="C27:C31"/>
    <mergeCell ref="A26:N26"/>
    <mergeCell ref="B27:B31"/>
    <mergeCell ref="A27:A31"/>
  </mergeCells>
  <pageMargins left="0.70866141732283472" right="0.70866141732283472" top="0.19685039370078741" bottom="0.19685039370078741" header="0.15748031496062992" footer="0.15748031496062992"/>
  <pageSetup paperSize="9" scale="6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Таблица 1</vt:lpstr>
      <vt:lpstr>Таблица 2</vt:lpstr>
      <vt:lpstr>'Таблица 1'!Заголовки_для_печати</vt:lpstr>
      <vt:lpstr>'Таблица 2'!Заголовки_для_печати</vt:lpstr>
      <vt:lpstr>'Таблица 1'!Область_печати</vt:lpstr>
      <vt:lpstr>'Таблица 2'!Область_печати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2017-02-06T06:48:19Z</dcterms:modified>
</cp:coreProperties>
</file>